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1"/>
  </bookViews>
  <sheets>
    <sheet name="период" sheetId="1" state="hidden" r:id="rId1"/>
    <sheet name="ф2_8" sheetId="4" r:id="rId2"/>
    <sheet name="Рабор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Раборы!$F$5</definedName>
    <definedName name="Ed_izm">#REF!</definedName>
    <definedName name="ed_izm_P">Раборы!$C$5</definedName>
    <definedName name="groop">Раборы!$A$5</definedName>
    <definedName name="Kol_vo">#REF!</definedName>
    <definedName name="mBook">#REF!</definedName>
    <definedName name="NumbStreet">ф2_8!$A$3</definedName>
    <definedName name="NumbStreet_p">Раборы!$B$3</definedName>
    <definedName name="Podrazdelenie">#REF!</definedName>
    <definedName name="remont">Раборы!$B$5</definedName>
    <definedName name="soderganie">Раборы!$B$391</definedName>
    <definedName name="summa_p">Раборы!$E$5</definedName>
    <definedName name="summa_r">#REF!</definedName>
    <definedName name="WorkRemont">#REF!</definedName>
    <definedName name="worksP">Раборы!$B$5</definedName>
    <definedName name="Z_16AB5A85_9E32_4760_9C7C_C472E54D5189_.wvu.FilterData" localSheetId="0" hidden="1">период!$A$1:$I$475</definedName>
    <definedName name="Z_16AB5A85_9E32_4760_9C7C_C472E54D5189_.wvu.Rows" localSheetId="2" hidden="1">Раборы!$9:$23,Раборы!$26:$35,Раборы!$38:$41,Раборы!$46:$51,Раборы!$54:$99,Раборы!$103:$104,Раборы!$107:$118,Раборы!$121:$126,Раборы!$128:$129,Раборы!$131:$137,Раборы!$139:$147,Раборы!$149:$168,Раборы!$170:$180,Раборы!$183:$193,Раборы!$195:$196,Раборы!$201:$201,Раборы!$204:$209,Раборы!$212:$214,Раборы!$217:$227,Раборы!$229:$231,Раборы!$234:$237,Раборы!$239:$239,Раборы!$241:$242,Раборы!$244:$265,Раборы!$271:$276,Раборы!$280:$281,Раборы!$283:$287,Раборы!$289:$319,Раборы!$321:$334,Раборы!$336:$337,Раборы!$341:$341,Раборы!$348:$348,Раборы!$350:$350,Раборы!$352:$352,Раборы!$357:$357,Раборы!$363:$363,Раборы!$376:$376,Рабор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ры!$9:$23,Раборы!$26:$41,Раборы!$44:$99,Раборы!$102:$104,Раборы!$107:$118,Раборы!$121:$157,Раборы!$159:$196,Раборы!$201:$208,Раборы!$212:$214,Раборы!$216:$231,Раборы!$234:$249,Раборы!$251:$252,Раборы!$254:$265,Раборы!$270:$277,Раборы!$279:$295,Раборы!$297:$312,Раборы!$314:$330,Раборы!$332:$334,Раборы!$336:$337,Раборы!$341:$341,Раборы!$350:$350,Раборы!$352:$352,Раборы!$363:$363,Раборы!$366:$370,Раборы!$372:$373,Раборы!$377:$379,Рабор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Раборы!$A$1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Раборы!$D$5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<sst xmlns="http://schemas.openxmlformats.org/spreadsheetml/2006/main" count="27195" uniqueCount="796">
  <si>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</si>
  <si>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</si>
  <si>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</si>
  <si>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</si>
  <si>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</si>
  <si>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</si>
  <si>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</si>
  <si>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</si>
  <si>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</si>
  <si>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</si>
  <si>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</si>
  <si>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</si>
  <si>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</si>
  <si>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</si>
  <si>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</si>
  <si>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</si>
  <si>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</si>
  <si>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</si>
  <si>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</si>
  <si>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</si>
  <si>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</si>
  <si>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</si>
  <si>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</si>
  <si>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</si>
  <si>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</si>
  <si>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</si>
  <si>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</si>
  <si>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</si>
  <si>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</si>
  <si>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</si>
  <si>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</si>
  <si>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</si>
  <si>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</si>
  <si>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</si>
  <si>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</si>
  <si>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</si>
  <si>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</si>
  <si>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</si>
  <si>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</si>
  <si>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</si>
  <si>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</si>
  <si>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</si>
  <si>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</si>
  <si>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</si>
  <si>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</si>
  <si>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</si>
  <si>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</si>
  <si>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</si>
  <si>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</si>
  <si>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</si>
  <si>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</si>
  <si>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</si>
  <si>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</si>
  <si>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</si>
  <si>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</si>
  <si>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</si>
  <si>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</si>
  <si>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</si>
  <si>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</si>
  <si>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</si>
  <si>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</si>
  <si>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</si>
  <si>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</si>
  <si>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</si>
  <si>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</si>
  <si>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</si>
  <si>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</si>
  <si>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</si>
  <si>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</si>
  <si>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</si>
  <si>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</si>
  <si>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</si>
  <si>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</si>
  <si>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</si>
  <si>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</si>
  <si>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</si>
  <si>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</si>
  <si>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</si>
  <si>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</si>
  <si>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</si>
  <si>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</si>
  <si>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</si>
  <si>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</si>
  <si>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</si>
  <si>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</si>
  <si>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</si>
  <si>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</si>
  <si>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</si>
  <si>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</si>
  <si>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</si>
  <si>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</si>
  <si>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</si>
  <si>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</si>
  <si>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</si>
  <si>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</si>
  <si>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</si>
  <si>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</si>
  <si>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</si>
  <si>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</si>
  <si>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</si>
  <si>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</si>
  <si>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</si>
  <si>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</si>
  <si>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</si>
  <si>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</si>
  <si>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</si>
  <si>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</si>
  <si>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</si>
  <si>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</si>
  <si>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</si>
  <si>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</si>
  <si>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</si>
  <si>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</si>
  <si>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</si>
  <si>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</si>
  <si>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</si>
  <si>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</si>
  <si>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</si>
  <si>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</si>
  <si>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</si>
  <si>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</si>
  <si>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</si>
  <si>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</si>
  <si>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</si>
  <si>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</si>
  <si>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</si>
  <si>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</si>
  <si>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</si>
  <si>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</si>
  <si>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</si>
  <si>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</si>
  <si>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</si>
  <si>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</si>
  <si>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</si>
  <si>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</si>
  <si>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</si>
  <si>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</si>
  <si>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</si>
  <si>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</si>
  <si>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</si>
  <si>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</si>
  <si>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</si>
  <si>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</si>
  <si>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</si>
  <si>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</si>
  <si>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</si>
  <si>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</si>
  <si>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</si>
  <si>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</si>
  <si>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</si>
  <si>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</si>
  <si>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</si>
  <si>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</si>
  <si>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</si>
  <si>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</si>
  <si>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</si>
  <si>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</si>
  <si>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</si>
  <si>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</si>
  <si>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</si>
  <si>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</si>
  <si>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</si>
  <si>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</si>
  <si>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</si>
  <si>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</si>
  <si>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</si>
  <si>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</si>
  <si>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</si>
  <si>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</si>
  <si>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</si>
  <si>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</si>
  <si>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</si>
  <si>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</si>
  <si>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</si>
  <si>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</si>
  <si>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</si>
  <si>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</si>
  <si>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</si>
  <si>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</si>
  <si>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</si>
  <si>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</si>
  <si>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</si>
  <si>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</si>
  <si>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</si>
  <si>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</si>
  <si>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</si>
  <si>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</si>
  <si>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</si>
  <si>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</si>
  <si>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</si>
  <si>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</si>
  <si>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</si>
  <si>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</si>
  <si>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</si>
  <si>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</si>
  <si>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</si>
  <si>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</si>
  <si>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</si>
  <si>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</si>
  <si>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</si>
  <si>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</si>
  <si>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</si>
  <si>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</si>
  <si>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</si>
  <si>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</si>
  <si>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</si>
  <si>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</si>
  <si>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</si>
  <si>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</si>
  <si>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</si>
  <si>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</si>
  <si>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</si>
  <si>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</si>
  <si>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</si>
  <si>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</si>
  <si>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</si>
  <si>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</si>
  <si>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</si>
  <si>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</si>
  <si>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</si>
  <si>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</si>
  <si>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</si>
  <si>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</si>
  <si>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</si>
  <si>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</si>
  <si>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</si>
  <si>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</si>
  <si>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</si>
  <si>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</si>
  <si>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</si>
  <si>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</si>
  <si>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</si>
  <si>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</si>
  <si>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</si>
  <si>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</si>
  <si>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</si>
  <si>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</si>
  <si>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</si>
  <si>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</si>
  <si>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</si>
  <si>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</si>
  <si>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</si>
  <si>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</si>
  <si>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</si>
  <si>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</si>
  <si>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</si>
  <si>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</si>
  <si>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</si>
  <si>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</si>
  <si>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</si>
  <si>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</si>
  <si>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</si>
  <si>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</si>
  <si>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</si>
  <si>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</si>
  <si>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</si>
  <si>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</si>
  <si>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</si>
  <si>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</si>
  <si>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</si>
  <si>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</si>
  <si>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</si>
  <si>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</si>
  <si>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</si>
  <si>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</si>
  <si>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</si>
  <si>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</si>
  <si>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</si>
  <si>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</si>
  <si>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</si>
  <si>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</si>
  <si>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</si>
  <si>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</si>
  <si>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</si>
  <si>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</si>
  <si>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</si>
  <si>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</si>
  <si>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</si>
  <si>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</si>
  <si>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</si>
  <si>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</si>
  <si>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</si>
  <si>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</si>
  <si>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</si>
  <si>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</si>
  <si>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</si>
  <si>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</si>
  <si>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</si>
  <si>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</si>
  <si>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</si>
  <si>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</si>
  <si>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</si>
  <si>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</si>
  <si>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</si>
  <si>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</si>
  <si>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</si>
  <si>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</si>
  <si>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</si>
  <si>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</si>
  <si>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</si>
  <si>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</si>
  <si>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</si>
  <si>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</si>
  <si>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</si>
  <si>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</si>
  <si>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</si>
  <si>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</si>
  <si>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</si>
  <si>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</si>
  <si>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</si>
  <si>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</si>
  <si>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</si>
  <si>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</si>
  <si>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</si>
  <si>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</si>
  <si>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</si>
  <si>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</si>
  <si>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</si>
  <si>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</si>
  <si>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</si>
  <si>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</si>
  <si>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</si>
  <si>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</si>
  <si>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</si>
  <si>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</si>
  <si>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</si>
  <si>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</si>
  <si>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</si>
  <si>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</si>
  <si>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</si>
  <si>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</si>
  <si>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</si>
  <si>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</si>
  <si>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</si>
  <si>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</si>
  <si>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</si>
  <si>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</si>
  <si>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</si>
  <si>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</si>
  <si>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</si>
  <si>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</si>
  <si>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</si>
  <si>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</si>
  <si>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</si>
  <si>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</si>
  <si>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</si>
  <si>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</si>
  <si>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</si>
  <si>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</si>
  <si>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</si>
  <si>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</si>
  <si>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</si>
  <si>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</si>
  <si>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</si>
  <si>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</si>
  <si>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</si>
  <si>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</si>
  <si>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</si>
  <si>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</si>
  <si>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</si>
  <si>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</si>
  <si>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</si>
  <si>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</si>
  <si>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</si>
  <si>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</si>
  <si>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</si>
  <si>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</si>
  <si>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</si>
  <si>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</si>
  <si>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</si>
  <si>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</si>
  <si>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</si>
  <si>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</si>
  <si>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</si>
  <si>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</si>
  <si>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</si>
  <si>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</si>
  <si>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</si>
  <si>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</si>
  <si>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</si>
  <si>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</si>
  <si>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</si>
  <si>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</si>
  <si>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</si>
  <si>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</si>
  <si>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</si>
  <si>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</si>
  <si>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</si>
  <si>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</si>
  <si>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</si>
  <si>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</si>
  <si>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</si>
  <si>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</si>
  <si>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</si>
  <si>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</si>
  <si>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</si>
  <si>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</si>
  <si>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</si>
  <si>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</si>
  <si>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</si>
  <si>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</si>
  <si>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</si>
  <si>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</si>
  <si>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</si>
  <si>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</si>
  <si>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</si>
  <si>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</si>
  <si>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</si>
  <si>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</si>
  <si>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</si>
  <si>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</si>
  <si>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</si>
  <si>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</si>
  <si>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</si>
  <si>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</si>
  <si>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</si>
  <si>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</si>
  <si>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</si>
  <si>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</si>
  <si>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</si>
  <si>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</si>
  <si>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</si>
  <si>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</si>
  <si>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</si>
  <si>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</si>
  <si>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</si>
  <si>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</si>
  <si>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</si>
  <si>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</si>
  <si>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</si>
  <si>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</si>
  <si>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</si>
  <si>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</si>
  <si>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</si>
  <si>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</si>
  <si>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</si>
  <si>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</si>
  <si>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</si>
  <si>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</si>
  <si>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</si>
  <si>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</si>
  <si>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</si>
  <si>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</si>
  <si>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</si>
  <si>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</si>
  <si>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</si>
  <si>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</si>
  <si>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</si>
  <si>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</si>
  <si>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</si>
  <si>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</si>
  <si>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</si>
  <si>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</si>
  <si>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</si>
  <si>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</si>
  <si>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</si>
  <si>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</si>
  <si>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</si>
  <si>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</si>
  <si>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</si>
  <si>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</si>
  <si>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</si>
  <si>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</si>
  <si>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</si>
  <si>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</si>
  <si>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</si>
  <si>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</si>
  <si>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</si>
  <si>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</si>
  <si>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</si>
  <si>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</si>
  <si>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</si>
  <si>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</si>
  <si>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</si>
  <si>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</si>
  <si>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</si>
  <si>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</si>
  <si>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</si>
  <si>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</si>
  <si>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</si>
  <si>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</si>
  <si>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</si>
  <si>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</si>
  <si>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</si>
  <si>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</si>
  <si>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</si>
  <si>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</si>
  <si>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</si>
  <si>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</si>
  <si>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</si>
  <si>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</si>
  <si>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</si>
  <si>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</si>
  <si>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</si>
  <si>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</si>
  <si>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</si>
  <si>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</si>
  <si>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</si>
  <si>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</si>
  <si>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</si>
  <si>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</si>
  <si>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</si>
  <si>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</si>
  <si>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</si>
  <si>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</si>
  <si>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</si>
  <si>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</si>
  <si>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</si>
  <si>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</si>
  <si>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</si>
  <si>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</si>
  <si>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</si>
  <si>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</si>
  <si>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</si>
  <si>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</si>
  <si>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</si>
  <si>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</si>
  <si>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</si>
  <si>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</si>
  <si>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</si>
  <si>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</si>
  <si>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</si>
  <si>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</si>
  <si>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</si>
  <si>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</si>
  <si>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</si>
  <si>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</si>
  <si>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</si>
  <si>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</si>
  <si>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</si>
  <si>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</si>
  <si>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</si>
  <si>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</si>
  <si>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</si>
  <si>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</si>
  <si>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</si>
  <si>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</si>
  <si>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</si>
  <si>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</si>
  <si>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</si>
  <si>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</si>
  <si>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</si>
  <si>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</si>
  <si>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</si>
  <si>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</si>
  <si>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</si>
  <si>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</si>
  <si>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</si>
  <si>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</si>
  <si>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</si>
  <si>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</si>
  <si>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</si>
  <si>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</si>
  <si>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</si>
  <si>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</si>
  <si>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</si>
  <si>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</si>
  <si>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</si>
  <si>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</si>
  <si>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</si>
  <si>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</si>
  <si>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</si>
  <si>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</si>
  <si>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</si>
  <si>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</si>
  <si>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</si>
  <si>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</si>
  <si>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</si>
  <si>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</si>
  <si>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</si>
  <si>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</si>
  <si>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</si>
  <si>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</si>
  <si>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</si>
  <si>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</si>
  <si>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</si>
  <si>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</si>
  <si>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</si>
  <si>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</si>
  <si>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</si>
  <si>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</si>
  <si>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</si>
  <si>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</si>
  <si>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</si>
  <si>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</si>
  <si>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</si>
  <si>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</si>
  <si>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</si>
  <si>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</si>
  <si>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</si>
  <si>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</si>
  <si>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</si>
  <si>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</si>
  <si>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</si>
  <si>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</si>
  <si>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</si>
  <si>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</si>
  <si>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</si>
  <si>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</si>
  <si>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</si>
  <si>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</si>
  <si>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</si>
  <si>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</si>
  <si>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</si>
  <si>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</si>
  <si>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</si>
  <si>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</si>
  <si>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</si>
  <si>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</si>
  <si>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</si>
  <si>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</si>
  <si>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</si>
  <si>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</si>
  <si>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</si>
  <si>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</si>
  <si>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</si>
  <si>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</si>
  <si>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</si>
  <si>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</si>
  <si>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</si>
  <si>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</si>
  <si>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</si>
  <si>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</si>
  <si>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</si>
  <si>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</si>
  <si>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</si>
  <si>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</si>
  <si>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</si>
  <si>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</si>
  <si>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</si>
  <si>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</si>
  <si>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</si>
  <si>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</si>
  <si>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</si>
  <si>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</si>
  <si>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</si>
  <si>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</si>
  <si>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</si>
  <si>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</si>
  <si>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</si>
  <si>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</si>
  <si>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</si>
  <si>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</si>
  <si>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</si>
  <si>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</si>
  <si>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</si>
  <si>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</si>
  <si>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</si>
  <si>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</si>
  <si>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</si>
  <si>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</si>
  <si>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</si>
  <si>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</si>
  <si>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</si>
  <si>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</si>
  <si>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</si>
  <si>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</si>
  <si>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</si>
  <si>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</si>
  <si>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</si>
  <si>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</si>
  <si>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</si>
  <si>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</si>
  <si>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</si>
  <si>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</si>
  <si>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</si>
  <si>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</si>
  <si>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</si>
  <si>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</si>
  <si>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</si>
  <si>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</si>
  <si>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</si>
  <si>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</si>
  <si>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</si>
  <si>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</si>
  <si>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</si>
  <si>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</si>
  <si>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</si>
  <si>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</si>
  <si>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</si>
  <si>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</si>
  <si>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</si>
  <si>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</si>
  <si>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</si>
  <si>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</si>
  <si>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</si>
  <si>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</si>
  <si>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</si>
  <si>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</si>
  <si>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</si>
  <si>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</si>
  <si>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</si>
  <si>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</si>
  <si>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</si>
  <si>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</si>
  <si>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</si>
  <si>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</si>
  <si>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</si>
  <si>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</si>
  <si>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</si>
  <si>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</si>
  <si>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</si>
  <si>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</si>
  <si>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</si>
  <si>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</si>
  <si>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</si>
  <si>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</si>
  <si>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</si>
  <si>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</si>
  <si>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</si>
  <si>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</si>
  <si>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</si>
  <si>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</si>
  <si>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</si>
  <si>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</si>
  <si>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</si>
  <si>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</si>
  <si>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</si>
  <si>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</si>
  <si>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</si>
  <si>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</si>
  <si>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</si>
  <si>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</si>
  <si>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</si>
  <si>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</si>
  <si>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</si>
  <si>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</si>
  <si>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</si>
  <si>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</si>
  <si>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</si>
  <si>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</si>
  <si>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</si>
  <si>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</si>
  <si>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</si>
  <si>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</si>
  <si>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</si>
  <si>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</si>
  <si>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</si>
  <si>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</si>
  <si>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</si>
  <si>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</si>
  <si>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</si>
  <si>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</si>
  <si>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>февраль, июль</t>
  </si>
  <si>
    <t>июль, сентябрь</t>
  </si>
  <si>
    <t>май, февраль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</si>
  <si>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</si>
  <si>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</si>
  <si>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</si>
  <si>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</si>
  <si>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</si>
  <si>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</si>
  <si>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</si>
  <si>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</si>
  <si>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</si>
  <si>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№ 25 по ул. Строительная за 2016 год</t>
  </si>
  <si>
    <t>мар, ноя, дек</t>
  </si>
  <si>
    <t xml:space="preserve"> январь</t>
  </si>
  <si>
    <t>август, март</t>
  </si>
  <si>
    <t>июль, октябрь</t>
  </si>
  <si>
    <t>июнь, август</t>
  </si>
  <si>
    <t>февраль, июнь</t>
  </si>
  <si>
    <t>фев, мар, апр, ноя, дек</t>
  </si>
  <si>
    <t>апрель, ноябрь</t>
  </si>
  <si>
    <t>36 | 1</t>
  </si>
  <si>
    <t>13,25 | 1</t>
  </si>
  <si>
    <t>11,4 | 24</t>
  </si>
  <si>
    <t>4 | 18</t>
  </si>
  <si>
    <t>3,3 | 3</t>
  </si>
  <si>
    <t>276 | 1</t>
  </si>
  <si>
    <t>3,75 | 1</t>
  </si>
  <si>
    <t>147,63 | 249</t>
  </si>
  <si>
    <t>49,21 | 136</t>
  </si>
  <si>
    <t>147,63 | 24</t>
  </si>
  <si>
    <t>49,21 | 24</t>
  </si>
  <si>
    <t>46,8 | 1</t>
  </si>
  <si>
    <t>196,84 | 2</t>
  </si>
  <si>
    <t>638 | 28</t>
  </si>
  <si>
    <t>319 | 22</t>
  </si>
  <si>
    <t>0,11484 | 6</t>
  </si>
  <si>
    <t>6,38 | 40</t>
  </si>
  <si>
    <t>6,38 | 10</t>
  </si>
  <si>
    <t>6,38 | 12</t>
  </si>
  <si>
    <t>638 | 32</t>
  </si>
  <si>
    <t>319 | 8</t>
  </si>
  <si>
    <t>5,4 | 1</t>
  </si>
  <si>
    <t>127 | 2</t>
  </si>
  <si>
    <t>3 | 122</t>
  </si>
  <si>
    <t>36 | 24</t>
  </si>
  <si>
    <t>638 | 74</t>
  </si>
  <si>
    <t>36 | 23</t>
  </si>
  <si>
    <t>3 | 127</t>
  </si>
  <si>
    <t>1985 | 77</t>
  </si>
  <si>
    <t>1985 | 2</t>
  </si>
  <si>
    <t>авг, июл, июн</t>
  </si>
  <si>
    <t>август,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</si>
</sst>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abSelected="1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755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269200.2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747650.63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752227.46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752227.46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752227.46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264623.37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752086.20548210596</v>
      </c>
      <c r="G28" s="18">
        <f>и_ср_начисл-и_ср_стоимость_факт</f>
        <v>-4435.5754821059527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698025.24999999988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782235.12999999989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534.11916483200719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994797.49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944978.96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330140.39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1263976.98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1263976.98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3029.8762243762912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32056.83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29457.9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20164.36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32056.83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32056.83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1988.5359094401597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331715.19999999995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312829.88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201311.32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359892.58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359892.58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4950.3410797203323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349594.03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336686.93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230619.06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349594.03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349594.03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zoomScale="90" zoomScaleNormal="90" workbookViewId="0">
      <selection activeCell="B415" sqref="B415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755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102252.32915463659</v>
      </c>
      <c r="F6" s="40"/>
      <c r="I6" s="27">
        <f>E6/1.18</f>
        <v>86654.516232742884</v>
      </c>
      <c r="J6" s="29">
        <f>[1]сумма!$Q$6</f>
        <v>12959.079134999998</v>
      </c>
      <c r="K6" s="29">
        <f>J6-I6</f>
        <v>-73695.437097742892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284.30203757005518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0.25040000000000001</v>
      </c>
      <c r="E8" s="48">
        <v>284.30203757005518</v>
      </c>
      <c r="F8" s="49" t="s">
        <v>732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>
        <v>140.44620423039527</v>
      </c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>
        <v>0.54</v>
      </c>
      <c r="E22" s="48">
        <v>140.44620423039527</v>
      </c>
      <c r="F22" s="49" t="s">
        <v>733</v>
      </c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1834.2715010426082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10.023999999999999</v>
      </c>
      <c r="E25" s="48">
        <v>1240.8276757704884</v>
      </c>
      <c r="F25" s="49" t="s">
        <v>735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>
        <v>0.16</v>
      </c>
      <c r="E28" s="48">
        <v>593.44382527211962</v>
      </c>
      <c r="F28" s="49" t="s">
        <v>739</v>
      </c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collapsed="1" x14ac:dyDescent="0.2">
      <c r="A36" s="42" t="s">
        <v>681</v>
      </c>
      <c r="B36" s="43"/>
      <c r="C36" s="43"/>
      <c r="D36" s="43"/>
      <c r="E36" s="51">
        <v>2424.7173562601042</v>
      </c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>
        <v>1.2</v>
      </c>
      <c r="E39" s="48">
        <v>2424.7173562601042</v>
      </c>
      <c r="F39" s="49" t="s">
        <v>739</v>
      </c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6930.1422589370241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1.7787999999999999</v>
      </c>
      <c r="E43" s="48">
        <v>1635.851708037045</v>
      </c>
      <c r="F43" s="49" t="s">
        <v>732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11.8</v>
      </c>
      <c r="E44" s="48">
        <v>1002.0818800787994</v>
      </c>
      <c r="F44" s="49" t="s">
        <v>740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100</v>
      </c>
      <c r="E45" s="48">
        <v>4166.4447463916113</v>
      </c>
      <c r="F45" s="49" t="s">
        <v>756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>
        <v>1</v>
      </c>
      <c r="E50" s="56">
        <v>41.897394105457941</v>
      </c>
      <c r="F50" s="49" t="s">
        <v>737</v>
      </c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2</v>
      </c>
      <c r="E54" s="48">
        <v>83.866530324110158</v>
      </c>
      <c r="F54" s="49" t="s">
        <v>757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117.93207707252617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11.25</v>
      </c>
      <c r="E91" s="35">
        <v>117.93207707252617</v>
      </c>
      <c r="F91" s="33" t="s">
        <v>739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1240.7798476950256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10.023999999999999</v>
      </c>
      <c r="E101" s="35">
        <v>1240.7798476950256</v>
      </c>
      <c r="F101" s="33" t="s">
        <v>735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78604.105585115205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0.35799999999999998</v>
      </c>
      <c r="E106" s="56">
        <v>379.74296215617539</v>
      </c>
      <c r="F106" s="49" t="s">
        <v>740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>
        <v>1</v>
      </c>
      <c r="E107" s="56">
        <v>69786.092077551191</v>
      </c>
      <c r="F107" s="49" t="s">
        <v>737</v>
      </c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>
        <v>1</v>
      </c>
      <c r="E108" s="48">
        <v>4671.3096094710354</v>
      </c>
      <c r="F108" s="49" t="s">
        <v>737</v>
      </c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>
        <v>1</v>
      </c>
      <c r="E114" s="48">
        <v>3766.9609359368005</v>
      </c>
      <c r="F114" s="49" t="s">
        <v>730</v>
      </c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10005.531443443766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0.35799999999999998</v>
      </c>
      <c r="E120" s="56">
        <v>385.45841717398616</v>
      </c>
      <c r="F120" s="49" t="s">
        <v>758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>
        <v>1</v>
      </c>
      <c r="E126" s="48">
        <v>3087.1038394560392</v>
      </c>
      <c r="F126" s="49" t="s">
        <v>737</v>
      </c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1158.8769092672926</v>
      </c>
      <c r="F130" s="49" t="s">
        <v>737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172.00968772919026</v>
      </c>
      <c r="F138" s="49" t="s">
        <v>739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3</v>
      </c>
      <c r="E148" s="48">
        <v>116.24613741246063</v>
      </c>
      <c r="F148" s="49" t="s">
        <v>734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>
        <v>21</v>
      </c>
      <c r="E154" s="48">
        <v>5037.0962272170473</v>
      </c>
      <c r="F154" s="49" t="s">
        <v>738</v>
      </c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>
        <v>1</v>
      </c>
      <c r="E163" s="48">
        <v>48.740225187750198</v>
      </c>
      <c r="F163" s="49" t="s">
        <v>730</v>
      </c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670.10084326988954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>
        <v>3</v>
      </c>
      <c r="E172" s="48">
        <v>566.34974952401058</v>
      </c>
      <c r="F172" s="49" t="s">
        <v>759</v>
      </c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1.4400000000000002</v>
      </c>
      <c r="E194" s="48">
        <v>103.75109374587893</v>
      </c>
      <c r="F194" s="49" t="s">
        <v>759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96863.445212281935</v>
      </c>
      <c r="F197" s="75"/>
      <c r="I197" s="27">
        <f>E197/1.18</f>
        <v>82087.665434137234</v>
      </c>
      <c r="J197" s="29">
        <f>[1]сумма!$Q$11</f>
        <v>31082.599499999997</v>
      </c>
      <c r="K197" s="29">
        <f>J197-I197</f>
        <v>-51005.065934137237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96863.445212281935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2.1480000000000001</v>
      </c>
      <c r="E199" s="35">
        <v>8467.793362433742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13.319999999999999</v>
      </c>
      <c r="E200" s="35">
        <v>21003.221058756615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9.33</v>
      </c>
      <c r="E202" s="35">
        <v>239.41538874816905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9.33</v>
      </c>
      <c r="E203" s="35">
        <v>5277.6966001181427</v>
      </c>
      <c r="F203" s="49" t="s">
        <v>736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>
        <v>1</v>
      </c>
      <c r="E207" s="35">
        <v>1592.8156971673427</v>
      </c>
      <c r="F207" s="49" t="s">
        <v>738</v>
      </c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>
        <v>2</v>
      </c>
      <c r="E209" s="35">
        <v>2513.8406930168667</v>
      </c>
      <c r="F209" s="49" t="s">
        <v>757</v>
      </c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9.33</v>
      </c>
      <c r="E210" s="35">
        <v>11872.769710785067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91.1</v>
      </c>
      <c r="E211" s="35">
        <v>30944.525684087617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4</v>
      </c>
      <c r="E215" s="35">
        <v>830.82149886519392</v>
      </c>
      <c r="F215" s="49" t="s">
        <v>736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>
        <v>1</v>
      </c>
      <c r="E222" s="35">
        <v>1280.161658352464</v>
      </c>
      <c r="F222" s="49" t="s">
        <v>741</v>
      </c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>
        <v>3</v>
      </c>
      <c r="E223" s="35">
        <v>12668.374172221518</v>
      </c>
      <c r="F223" s="49" t="s">
        <v>741</v>
      </c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172.00968772919026</v>
      </c>
      <c r="F228" s="49" t="s">
        <v>739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10073.620449049267</v>
      </c>
      <c r="F232" s="33"/>
      <c r="I232" s="27">
        <f>E232/1.18</f>
        <v>8536.9664822451414</v>
      </c>
      <c r="J232" s="29">
        <f>[1]сумма!$M$13</f>
        <v>4000.8600000000006</v>
      </c>
      <c r="K232" s="29">
        <f>J232-I232</f>
        <v>-4536.1064822451408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3950.3053000792333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739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>
        <v>1</v>
      </c>
      <c r="E243" s="35">
        <v>791.05764643717305</v>
      </c>
      <c r="F243" s="33" t="s">
        <v>741</v>
      </c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>
        <v>16</v>
      </c>
      <c r="E253" s="35">
        <v>3085.9630850141061</v>
      </c>
      <c r="F253" s="33" t="s">
        <v>738</v>
      </c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>
        <v>6123.315148970034</v>
      </c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>
        <v>30</v>
      </c>
      <c r="E261" s="35">
        <v>6123.315148970034</v>
      </c>
      <c r="F261" s="33" t="s">
        <v>741</v>
      </c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56619.231485743723</v>
      </c>
      <c r="F266" s="75"/>
      <c r="I266" s="27">
        <f>E266/1.18</f>
        <v>47982.399564189596</v>
      </c>
      <c r="J266" s="29">
        <f>[1]сумма!$Q$15</f>
        <v>14033.079052204816</v>
      </c>
      <c r="K266" s="29">
        <f>J266-I266</f>
        <v>-33949.320511984784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56619.231485743723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1.18</v>
      </c>
      <c r="E268" s="35">
        <v>3631.2031452906135</v>
      </c>
      <c r="F268" s="33" t="s">
        <v>743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0.24</v>
      </c>
      <c r="E269" s="35">
        <v>830.7497567519996</v>
      </c>
      <c r="F269" s="33" t="s">
        <v>743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8</v>
      </c>
      <c r="E270" s="35">
        <v>1529.5179392642601</v>
      </c>
      <c r="F270" s="33" t="s">
        <v>737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1</v>
      </c>
      <c r="E271" s="35">
        <v>326.01409788309456</v>
      </c>
      <c r="F271" s="33" t="s">
        <v>739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6</v>
      </c>
      <c r="E278" s="35">
        <v>3433.0753426857509</v>
      </c>
      <c r="F278" s="33" t="s">
        <v>744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12</v>
      </c>
      <c r="E282" s="35">
        <v>14527.465445081461</v>
      </c>
      <c r="F282" s="33" t="s">
        <v>737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1</v>
      </c>
      <c r="E284" s="35">
        <v>444.29719886660695</v>
      </c>
      <c r="F284" s="33" t="s">
        <v>737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3</v>
      </c>
      <c r="E288" s="35">
        <v>82.62956499988465</v>
      </c>
      <c r="F288" s="33" t="s">
        <v>760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8</v>
      </c>
      <c r="E293" s="35">
        <v>935.44437759043126</v>
      </c>
      <c r="F293" s="33" t="s">
        <v>761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>
        <v>3</v>
      </c>
      <c r="E295" s="35">
        <v>251.37424715524588</v>
      </c>
      <c r="F295" s="33" t="s">
        <v>737</v>
      </c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>
        <v>1</v>
      </c>
      <c r="E308" s="35">
        <v>68.77677251558049</v>
      </c>
      <c r="F308" s="33" t="s">
        <v>736</v>
      </c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2</v>
      </c>
      <c r="E310" s="35">
        <v>228.65885457657373</v>
      </c>
      <c r="F310" s="33" t="s">
        <v>761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>
        <v>8</v>
      </c>
      <c r="E311" s="35">
        <v>2183.4480981646884</v>
      </c>
      <c r="F311" s="33" t="s">
        <v>737</v>
      </c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>
        <v>2</v>
      </c>
      <c r="E312" s="35">
        <v>146.22397797798493</v>
      </c>
      <c r="F312" s="33" t="s">
        <v>739</v>
      </c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>
        <v>1</v>
      </c>
      <c r="E315" s="35">
        <v>353.37773555727853</v>
      </c>
      <c r="F315" s="33" t="s">
        <v>757</v>
      </c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12</v>
      </c>
      <c r="E319" s="35">
        <v>5870.5722999484433</v>
      </c>
      <c r="F319" s="33" t="s">
        <v>762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1</v>
      </c>
      <c r="E320" s="35">
        <v>584.49710547603854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>
        <v>2</v>
      </c>
      <c r="E325" s="35">
        <v>14572.570529069657</v>
      </c>
      <c r="F325" s="33" t="s">
        <v>733</v>
      </c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3</v>
      </c>
      <c r="E328" s="35">
        <v>163.87420455974024</v>
      </c>
      <c r="F328" s="33" t="s">
        <v>763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3</v>
      </c>
      <c r="E329" s="35">
        <v>243.20576372860003</v>
      </c>
      <c r="F329" s="33" t="s">
        <v>737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>
        <v>5</v>
      </c>
      <c r="E331" s="35">
        <v>2604.052880212012</v>
      </c>
      <c r="F331" s="33" t="s">
        <v>733</v>
      </c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>
        <v>1</v>
      </c>
      <c r="E333" s="35">
        <v>737.40146989429718</v>
      </c>
      <c r="F333" s="33" t="s">
        <v>757</v>
      </c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2</v>
      </c>
      <c r="E334" s="35">
        <v>161.82733719528454</v>
      </c>
      <c r="F334" s="33" t="s">
        <v>763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49</v>
      </c>
      <c r="E335" s="35">
        <v>2414.4758792872713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>
        <v>6</v>
      </c>
      <c r="E337" s="35">
        <v>294.49746201092677</v>
      </c>
      <c r="F337" s="33" t="s">
        <v>736</v>
      </c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122492.75907934296</v>
      </c>
      <c r="F338" s="75"/>
      <c r="I338" s="27">
        <f>E338/1.18</f>
        <v>103807.42294859573</v>
      </c>
      <c r="J338" s="29">
        <f>[1]сумма!$Q$17</f>
        <v>27117.06</v>
      </c>
      <c r="K338" s="29">
        <f>J338-I338</f>
        <v>-76690.362948595735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122492.75907934296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764</v>
      </c>
      <c r="E340" s="84">
        <v>183.83916506033555</v>
      </c>
      <c r="F340" s="49" t="s">
        <v>742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765</v>
      </c>
      <c r="E342" s="48">
        <v>84.452424248530093</v>
      </c>
      <c r="F342" s="49" t="s">
        <v>734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766</v>
      </c>
      <c r="E343" s="84">
        <v>1145.0758686938598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767</v>
      </c>
      <c r="E344" s="84">
        <v>374.84058442123313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768</v>
      </c>
      <c r="E345" s="84">
        <v>23.543370146588661</v>
      </c>
      <c r="F345" s="49" t="s">
        <v>745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769</v>
      </c>
      <c r="E346" s="48">
        <v>936.2943622796472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770</v>
      </c>
      <c r="E347" s="48">
        <v>11.837448677055752</v>
      </c>
      <c r="F347" s="49" t="s">
        <v>734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771</v>
      </c>
      <c r="E349" s="48">
        <v>83387.364750085573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 t="s">
        <v>772</v>
      </c>
      <c r="E350" s="48">
        <v>11574.406219028935</v>
      </c>
      <c r="F350" s="49" t="s">
        <v>718</v>
      </c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773</v>
      </c>
      <c r="E351" s="48">
        <v>18366.985367319707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 t="s">
        <v>774</v>
      </c>
      <c r="E352" s="48">
        <v>4943.1750833120941</v>
      </c>
      <c r="F352" s="49" t="s">
        <v>718</v>
      </c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775</v>
      </c>
      <c r="E353" s="84">
        <v>536.35599525928274</v>
      </c>
      <c r="F353" s="49" t="s">
        <v>738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776</v>
      </c>
      <c r="E354" s="48">
        <v>924.58844081011421</v>
      </c>
      <c r="F354" s="49" t="s">
        <v>746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130949.17014159431</v>
      </c>
      <c r="F355" s="75"/>
      <c r="I355" s="27">
        <f>E355/1.18</f>
        <v>110973.87300135112</v>
      </c>
      <c r="J355" s="29">
        <f>[1]сумма!$Q$19</f>
        <v>27334.060541112922</v>
      </c>
      <c r="K355" s="29">
        <f>J355-I355</f>
        <v>-83639.812460238201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49786.635816820897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747</v>
      </c>
      <c r="E357" s="89">
        <v>79.896800060693479</v>
      </c>
      <c r="F357" s="49" t="s">
        <v>748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777</v>
      </c>
      <c r="E358" s="89">
        <v>9429.5681319162231</v>
      </c>
      <c r="F358" s="49" t="s">
        <v>749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778</v>
      </c>
      <c r="E359" s="89">
        <v>16208.157568134109</v>
      </c>
      <c r="F359" s="49" t="s">
        <v>749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779</v>
      </c>
      <c r="E360" s="89">
        <v>121.91376435480855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780</v>
      </c>
      <c r="E361" s="89">
        <v>249.32842115345323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781</v>
      </c>
      <c r="E362" s="89">
        <v>422.19037912945612</v>
      </c>
      <c r="F362" s="49" t="s">
        <v>748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782</v>
      </c>
      <c r="E364" s="89">
        <v>1219.9626778498198</v>
      </c>
      <c r="F364" s="49" t="s">
        <v>750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783</v>
      </c>
      <c r="E365" s="89">
        <v>6149.9252553153001</v>
      </c>
      <c r="F365" s="49" t="s">
        <v>751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784</v>
      </c>
      <c r="E366" s="89">
        <v>5936.73160893964</v>
      </c>
      <c r="F366" s="49" t="s">
        <v>752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785</v>
      </c>
      <c r="E367" s="89">
        <v>474.41863753488991</v>
      </c>
      <c r="F367" s="49" t="s">
        <v>739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785</v>
      </c>
      <c r="E368" s="89">
        <v>692.75380202280724</v>
      </c>
      <c r="F368" s="49" t="s">
        <v>739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786</v>
      </c>
      <c r="E369" s="89">
        <v>2063.3988316183404</v>
      </c>
      <c r="F369" s="49" t="s">
        <v>753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787</v>
      </c>
      <c r="E370" s="89">
        <v>3214.6086509903112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788</v>
      </c>
      <c r="E371" s="89">
        <v>2698.7230720291286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4.7</v>
      </c>
      <c r="E373" s="89">
        <v>825.05821577192023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81162.534324773413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789</v>
      </c>
      <c r="E375" s="93">
        <v>13939.480636629212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790</v>
      </c>
      <c r="E377" s="95">
        <v>466.5150480646538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791</v>
      </c>
      <c r="E378" s="95">
        <v>3310.8746098781658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792</v>
      </c>
      <c r="E379" s="95">
        <v>43395.58465529402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793</v>
      </c>
      <c r="E380" s="95">
        <v>15193.676259491567</v>
      </c>
      <c r="F380" s="49" t="s">
        <v>754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793</v>
      </c>
      <c r="E382" s="95">
        <v>2703.1831580782346</v>
      </c>
      <c r="F382" s="49" t="s">
        <v>794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793</v>
      </c>
      <c r="E383" s="95">
        <v>1391.725253855785</v>
      </c>
      <c r="F383" s="49" t="s">
        <v>795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4.4000000000000004</v>
      </c>
      <c r="E385" s="95">
        <v>761.49470348179057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48973.385335952458</v>
      </c>
      <c r="F386" s="75"/>
      <c r="I386" s="27">
        <f>E386/1.18</f>
        <v>41502.86892877327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48973.385335952458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27941.78345037888</v>
      </c>
      <c r="F388" s="75"/>
      <c r="I388" s="27">
        <f>E388/1.18</f>
        <v>23679.477500321085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27941.78345037888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155920.42548210587</v>
      </c>
      <c r="F390" s="75"/>
      <c r="I390" s="27">
        <f>E390/1.18</f>
        <v>132135.95379839482</v>
      </c>
      <c r="J390" s="27">
        <f>SUM(I6:I390)</f>
        <v>637361.14389075094</v>
      </c>
      <c r="K390" s="27">
        <f>J390*1.01330668353499*1.18</f>
        <v>762093.9221774051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155920.42548210587</v>
      </c>
      <c r="F391" s="49" t="s">
        <v>731</v>
      </c>
      <c r="I391" s="27">
        <f>E6+E197+E232+E266+E338+E355+E386+E388+E390</f>
        <v>752086.14979108609</v>
      </c>
      <c r="J391" s="27">
        <f>I391-K391</f>
        <v>412922.37355236436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Раборы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2017-05-18T02:37:27Z</dcterms:modified>
</cp:coreProperties>
</file>